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Henr033\OneDrive - Codelco\Personal\Independencia Financiera\Descargables\"/>
    </mc:Choice>
  </mc:AlternateContent>
  <bookViews>
    <workbookView xWindow="0" yWindow="0" windowWidth="13608" windowHeight="9300"/>
  </bookViews>
  <sheets>
    <sheet name="Forma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41" i="1" s="1"/>
  <c r="B33" i="1"/>
  <c r="B37" i="1"/>
  <c r="B41" i="1"/>
  <c r="C37" i="1"/>
  <c r="C32" i="1"/>
  <c r="B32" i="1"/>
  <c r="C31" i="1"/>
  <c r="C30" i="1" s="1"/>
  <c r="B31" i="1"/>
  <c r="B30" i="1" s="1"/>
  <c r="C25" i="1"/>
  <c r="B25" i="1"/>
  <c r="C24" i="1"/>
  <c r="B24" i="1"/>
  <c r="C23" i="1"/>
  <c r="B23" i="1"/>
  <c r="C22" i="1"/>
  <c r="B22" i="1"/>
  <c r="C21" i="1"/>
  <c r="C20" i="1"/>
  <c r="C19" i="1"/>
  <c r="C15" i="1" s="1"/>
  <c r="B15" i="1"/>
  <c r="C10" i="1"/>
  <c r="B10" i="1"/>
  <c r="C3" i="1"/>
  <c r="B3" i="1"/>
  <c r="B28" i="1" l="1"/>
  <c r="B42" i="1" s="1"/>
  <c r="B44" i="1" s="1"/>
  <c r="C28" i="1"/>
  <c r="C42" i="1" l="1"/>
  <c r="C44" i="1" s="1"/>
</calcChain>
</file>

<file path=xl/sharedStrings.xml><?xml version="1.0" encoding="utf-8"?>
<sst xmlns="http://schemas.openxmlformats.org/spreadsheetml/2006/main" count="46" uniqueCount="42">
  <si>
    <t>Periodo 1</t>
  </si>
  <si>
    <t>Periodo 2</t>
  </si>
  <si>
    <t>ACTIVOS</t>
  </si>
  <si>
    <t>Efectivo y equivalentes a efectivo</t>
  </si>
  <si>
    <t>Cuentas corrientes</t>
  </si>
  <si>
    <t>Efectivo físico CLP</t>
  </si>
  <si>
    <t>Efectivo físico otras monedas</t>
  </si>
  <si>
    <t>Excedentes Isapre</t>
  </si>
  <si>
    <t>Finiquito estimado</t>
  </si>
  <si>
    <t>Ahorro para pensión</t>
  </si>
  <si>
    <t>Cuenta obligatoria AFP</t>
  </si>
  <si>
    <t>Seguro de cesantía</t>
  </si>
  <si>
    <t>Otros ahorros</t>
  </si>
  <si>
    <t>Fondos mutuos</t>
  </si>
  <si>
    <t>Fondos indexados</t>
  </si>
  <si>
    <t>Acciones Chile</t>
  </si>
  <si>
    <t>Acciones USA</t>
  </si>
  <si>
    <t>Bienes inmuebes</t>
  </si>
  <si>
    <t>Depto 1</t>
  </si>
  <si>
    <t>Depto 2</t>
  </si>
  <si>
    <t>Bienes muebles</t>
  </si>
  <si>
    <t>Auto personal</t>
  </si>
  <si>
    <t>Mobiliario del hogar (cama, sofá)</t>
  </si>
  <si>
    <t>ACTIVOS TOTALES</t>
  </si>
  <si>
    <t>PASIVOS</t>
  </si>
  <si>
    <t>Créditos hipotecarios</t>
  </si>
  <si>
    <t>PASIVOS TOTALES</t>
  </si>
  <si>
    <t>Net worth</t>
  </si>
  <si>
    <t>CLP/USD</t>
  </si>
  <si>
    <t>Net Worth USD</t>
  </si>
  <si>
    <t>Valor UF</t>
  </si>
  <si>
    <t>Puntos tarjeta de crédito</t>
  </si>
  <si>
    <t>APV A</t>
  </si>
  <si>
    <t>APV B</t>
  </si>
  <si>
    <t>Deudas bancarias</t>
  </si>
  <si>
    <t>Tarjeta de crédito</t>
  </si>
  <si>
    <t>Crédito de consumo</t>
  </si>
  <si>
    <t>Deudas no bancarias</t>
  </si>
  <si>
    <t>Tarjeta casa comercial</t>
  </si>
  <si>
    <t>Avance en efectivo</t>
  </si>
  <si>
    <t>Cuenta de ahorro</t>
  </si>
  <si>
    <t>Depósito a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</si>
</sst>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* #,##0.00_ ;_ &quot;$&quot;* \-#,##0.00_ ;_ &quot;$&quot;* &quot;-&quot;??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 &quot;$&quot;* #,##0_ ;_ &quot;$&quot;* \-#,##0_ ;_ &quot;$&quot;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5">
    <xf numFmtId="0" fontId="0" fillId="0" borderId="0" xfId="0"/>
    <xf numFmtId="14" fontId="2" fillId="0" borderId="0" xfId="1" applyNumberFormat="1" applyFont="1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3" borderId="2" xfId="1" applyFont="1" applyFill="1" applyBorder="1"/>
    <xf numFmtId="165" fontId="2" fillId="3" borderId="2" xfId="2" applyNumberFormat="1" applyFont="1" applyFill="1" applyBorder="1"/>
    <xf numFmtId="0" fontId="3" fillId="0" borderId="2" xfId="1" applyFont="1" applyBorder="1"/>
    <xf numFmtId="166" fontId="2" fillId="0" borderId="3" xfId="2" applyNumberFormat="1" applyFont="1" applyFill="1" applyBorder="1"/>
    <xf numFmtId="0" fontId="3" fillId="0" borderId="3" xfId="1" applyFont="1" applyBorder="1"/>
    <xf numFmtId="0" fontId="3" fillId="3" borderId="3" xfId="1" applyFont="1" applyFill="1" applyBorder="1"/>
    <xf numFmtId="166" fontId="2" fillId="0" borderId="4" xfId="2" applyNumberFormat="1" applyFont="1" applyFill="1" applyBorder="1"/>
    <xf numFmtId="0" fontId="4" fillId="3" borderId="3" xfId="1" applyFont="1" applyFill="1" applyBorder="1"/>
    <xf numFmtId="166" fontId="5" fillId="3" borderId="3" xfId="2" applyNumberFormat="1" applyFont="1" applyFill="1" applyBorder="1"/>
    <xf numFmtId="166" fontId="2" fillId="0" borderId="5" xfId="2" applyNumberFormat="1" applyFont="1" applyFill="1" applyBorder="1"/>
    <xf numFmtId="0" fontId="8" fillId="0" borderId="2" xfId="0" applyFont="1" applyBorder="1"/>
    <xf numFmtId="44" fontId="2" fillId="0" borderId="2" xfId="2" applyNumberFormat="1" applyFont="1" applyFill="1" applyBorder="1"/>
    <xf numFmtId="166" fontId="2" fillId="0" borderId="2" xfId="2" applyNumberFormat="1" applyFont="1" applyFill="1" applyBorder="1"/>
    <xf numFmtId="0" fontId="3" fillId="4" borderId="2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5" borderId="3" xfId="1" applyFont="1" applyFill="1" applyBorder="1"/>
    <xf numFmtId="165" fontId="2" fillId="5" borderId="2" xfId="2" applyNumberFormat="1" applyFont="1" applyFill="1" applyBorder="1"/>
    <xf numFmtId="0" fontId="4" fillId="5" borderId="3" xfId="1" applyFont="1" applyFill="1" applyBorder="1"/>
    <xf numFmtId="165" fontId="5" fillId="5" borderId="2" xfId="2" applyNumberFormat="1" applyFont="1" applyFill="1" applyBorder="1"/>
    <xf numFmtId="0" fontId="6" fillId="6" borderId="2" xfId="1" applyFont="1" applyFill="1" applyBorder="1" applyAlignment="1">
      <alignment horizontal="center"/>
    </xf>
    <xf numFmtId="165" fontId="6" fillId="6" borderId="4" xfId="3" applyNumberFormat="1" applyFont="1" applyFill="1" applyBorder="1" applyAlignment="1">
      <alignment horizontal="center"/>
    </xf>
  </cellXfs>
  <cellStyles count="4">
    <cellStyle name="Currency 15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E16" sqref="E16"/>
    </sheetView>
  </sheetViews>
  <sheetFormatPr baseColWidth="10" defaultColWidth="9.77734375" defaultRowHeight="14.4" x14ac:dyDescent="0.3"/>
  <cols>
    <col min="1" max="1" width="25.5546875" bestFit="1" customWidth="1"/>
    <col min="2" max="3" width="14" customWidth="1"/>
  </cols>
  <sheetData>
    <row r="1" spans="1:3" x14ac:dyDescent="0.3">
      <c r="B1" s="1" t="s">
        <v>0</v>
      </c>
      <c r="C1" s="1" t="s">
        <v>1</v>
      </c>
    </row>
    <row r="2" spans="1:3" x14ac:dyDescent="0.3">
      <c r="A2" s="2" t="s">
        <v>2</v>
      </c>
      <c r="B2" s="3">
        <v>30</v>
      </c>
      <c r="C2" s="3">
        <v>30</v>
      </c>
    </row>
    <row r="3" spans="1:3" x14ac:dyDescent="0.3">
      <c r="A3" s="4" t="s">
        <v>3</v>
      </c>
      <c r="B3" s="5">
        <f>+SUBTOTAL(9,B4:B9)</f>
        <v>3437480</v>
      </c>
      <c r="C3" s="5">
        <f>+SUBTOTAL(9,C4:C9)</f>
        <v>3505000</v>
      </c>
    </row>
    <row r="4" spans="1:3" x14ac:dyDescent="0.3">
      <c r="A4" s="6" t="s">
        <v>4</v>
      </c>
      <c r="B4" s="7">
        <v>200000</v>
      </c>
      <c r="C4" s="7">
        <v>200000</v>
      </c>
    </row>
    <row r="5" spans="1:3" x14ac:dyDescent="0.3">
      <c r="A5" s="6" t="s">
        <v>5</v>
      </c>
      <c r="B5" s="7">
        <v>3000</v>
      </c>
      <c r="C5" s="7">
        <v>20000</v>
      </c>
    </row>
    <row r="6" spans="1:3" x14ac:dyDescent="0.3">
      <c r="A6" s="8" t="s">
        <v>6</v>
      </c>
      <c r="B6" s="7">
        <v>40000</v>
      </c>
      <c r="C6" s="7">
        <v>40000</v>
      </c>
    </row>
    <row r="7" spans="1:3" x14ac:dyDescent="0.3">
      <c r="A7" s="8" t="s">
        <v>31</v>
      </c>
      <c r="B7" s="7">
        <v>164480</v>
      </c>
      <c r="C7" s="7">
        <v>200000</v>
      </c>
    </row>
    <row r="8" spans="1:3" x14ac:dyDescent="0.3">
      <c r="A8" s="8" t="s">
        <v>7</v>
      </c>
      <c r="B8" s="7">
        <v>30000</v>
      </c>
      <c r="C8" s="7">
        <v>45000</v>
      </c>
    </row>
    <row r="9" spans="1:3" x14ac:dyDescent="0.3">
      <c r="A9" s="8" t="s">
        <v>8</v>
      </c>
      <c r="B9" s="7">
        <v>3000000</v>
      </c>
      <c r="C9" s="7">
        <v>3000000</v>
      </c>
    </row>
    <row r="10" spans="1:3" x14ac:dyDescent="0.3">
      <c r="A10" s="9" t="s">
        <v>9</v>
      </c>
      <c r="B10" s="5">
        <f t="shared" ref="B10:C10" si="0">+SUBTOTAL(9,B11:B14)</f>
        <v>10600000</v>
      </c>
      <c r="C10" s="5">
        <f t="shared" si="0"/>
        <v>11800000</v>
      </c>
    </row>
    <row r="11" spans="1:3" x14ac:dyDescent="0.3">
      <c r="A11" s="6" t="s">
        <v>10</v>
      </c>
      <c r="B11" s="7">
        <v>7000000</v>
      </c>
      <c r="C11" s="7">
        <v>7700000</v>
      </c>
    </row>
    <row r="12" spans="1:3" x14ac:dyDescent="0.3">
      <c r="A12" s="6" t="s">
        <v>32</v>
      </c>
      <c r="B12" s="7">
        <v>2100000</v>
      </c>
      <c r="C12" s="7">
        <v>2400000</v>
      </c>
    </row>
    <row r="13" spans="1:3" x14ac:dyDescent="0.3">
      <c r="A13" s="6" t="s">
        <v>33</v>
      </c>
      <c r="B13" s="7"/>
      <c r="C13" s="7"/>
    </row>
    <row r="14" spans="1:3" x14ac:dyDescent="0.3">
      <c r="A14" s="6" t="s">
        <v>11</v>
      </c>
      <c r="B14" s="7">
        <v>1500000</v>
      </c>
      <c r="C14" s="7">
        <v>1700000</v>
      </c>
    </row>
    <row r="15" spans="1:3" x14ac:dyDescent="0.3">
      <c r="A15" s="9" t="s">
        <v>12</v>
      </c>
      <c r="B15" s="5">
        <f>+SUBTOTAL(9,B16:B21)</f>
        <v>13000000</v>
      </c>
      <c r="C15" s="5">
        <f>+SUBTOTAL(9,C16:C21)</f>
        <v>13220000</v>
      </c>
    </row>
    <row r="16" spans="1:3" x14ac:dyDescent="0.3">
      <c r="A16" s="6" t="s">
        <v>13</v>
      </c>
      <c r="B16" s="7">
        <v>2000000</v>
      </c>
      <c r="C16" s="7">
        <v>2000000</v>
      </c>
    </row>
    <row r="17" spans="1:3" x14ac:dyDescent="0.3">
      <c r="A17" s="6" t="s">
        <v>40</v>
      </c>
      <c r="B17" s="7"/>
      <c r="C17" s="7"/>
    </row>
    <row r="18" spans="1:3" x14ac:dyDescent="0.3">
      <c r="A18" s="6" t="s">
        <v>41</v>
      </c>
      <c r="B18" s="7"/>
      <c r="C18" s="7"/>
    </row>
    <row r="19" spans="1:3" x14ac:dyDescent="0.3">
      <c r="A19" s="6" t="s">
        <v>14</v>
      </c>
      <c r="B19" s="7">
        <v>5000000</v>
      </c>
      <c r="C19" s="7">
        <f>+B19*102%</f>
        <v>5100000</v>
      </c>
    </row>
    <row r="20" spans="1:3" x14ac:dyDescent="0.3">
      <c r="A20" s="6" t="s">
        <v>15</v>
      </c>
      <c r="B20" s="7">
        <v>4000000</v>
      </c>
      <c r="C20" s="7">
        <f t="shared" ref="C20:C21" si="1">+B20*102%</f>
        <v>4080000</v>
      </c>
    </row>
    <row r="21" spans="1:3" x14ac:dyDescent="0.3">
      <c r="A21" s="6" t="s">
        <v>16</v>
      </c>
      <c r="B21" s="7">
        <v>2000000</v>
      </c>
      <c r="C21" s="7">
        <f t="shared" si="1"/>
        <v>2040000</v>
      </c>
    </row>
    <row r="22" spans="1:3" x14ac:dyDescent="0.3">
      <c r="A22" s="4" t="s">
        <v>17</v>
      </c>
      <c r="B22" s="5">
        <f>+SUBTOTAL(9,B23:B24)</f>
        <v>126251576</v>
      </c>
      <c r="C22" s="5">
        <f>+SUBTOTAL(9,C23:C24)</f>
        <v>127600000</v>
      </c>
    </row>
    <row r="23" spans="1:3" x14ac:dyDescent="0.3">
      <c r="A23" s="8" t="s">
        <v>18</v>
      </c>
      <c r="B23" s="7">
        <f>2000*B45</f>
        <v>57387080</v>
      </c>
      <c r="C23" s="7">
        <f>2000*C45</f>
        <v>58000000</v>
      </c>
    </row>
    <row r="24" spans="1:3" x14ac:dyDescent="0.3">
      <c r="A24" s="8" t="s">
        <v>19</v>
      </c>
      <c r="B24" s="10">
        <f>2400*B45</f>
        <v>68864496</v>
      </c>
      <c r="C24" s="10">
        <f>2400*C45</f>
        <v>69600000</v>
      </c>
    </row>
    <row r="25" spans="1:3" x14ac:dyDescent="0.3">
      <c r="A25" s="9" t="s">
        <v>20</v>
      </c>
      <c r="B25" s="5">
        <f>+SUBTOTAL(9,B26:B27)</f>
        <v>500000</v>
      </c>
      <c r="C25" s="5">
        <f>+SUBTOTAL(9,C26:C27)</f>
        <v>500000</v>
      </c>
    </row>
    <row r="26" spans="1:3" x14ac:dyDescent="0.3">
      <c r="A26" s="6" t="s">
        <v>21</v>
      </c>
      <c r="B26" s="7"/>
      <c r="C26" s="7"/>
    </row>
    <row r="27" spans="1:3" x14ac:dyDescent="0.3">
      <c r="A27" s="6" t="s">
        <v>22</v>
      </c>
      <c r="B27" s="7">
        <v>500000</v>
      </c>
      <c r="C27" s="7">
        <v>500000</v>
      </c>
    </row>
    <row r="28" spans="1:3" x14ac:dyDescent="0.3">
      <c r="A28" s="11" t="s">
        <v>23</v>
      </c>
      <c r="B28" s="12">
        <f>+SUBTOTAL(9,B3:B27)</f>
        <v>153789056</v>
      </c>
      <c r="C28" s="12">
        <f>+SUBTOTAL(9,C3:C27)</f>
        <v>156625000</v>
      </c>
    </row>
    <row r="29" spans="1:3" x14ac:dyDescent="0.3">
      <c r="A29" s="17" t="s">
        <v>24</v>
      </c>
      <c r="B29" s="18"/>
      <c r="C29" s="18"/>
    </row>
    <row r="30" spans="1:3" x14ac:dyDescent="0.3">
      <c r="A30" s="19" t="s">
        <v>25</v>
      </c>
      <c r="B30" s="20">
        <f>+SUBTOTAL(9,B31:B32)</f>
        <v>111904806</v>
      </c>
      <c r="C30" s="20">
        <f>+SUBTOTAL(9,C31:C32)</f>
        <v>110490000</v>
      </c>
    </row>
    <row r="31" spans="1:3" x14ac:dyDescent="0.3">
      <c r="A31" s="8" t="s">
        <v>18</v>
      </c>
      <c r="B31" s="13">
        <f>1800*B45</f>
        <v>51648372</v>
      </c>
      <c r="C31" s="13">
        <f>1770*C45</f>
        <v>51330000</v>
      </c>
    </row>
    <row r="32" spans="1:3" x14ac:dyDescent="0.3">
      <c r="A32" s="8" t="s">
        <v>19</v>
      </c>
      <c r="B32" s="13">
        <f>2100*B45</f>
        <v>60256434</v>
      </c>
      <c r="C32" s="13">
        <f>2040*C45</f>
        <v>59160000</v>
      </c>
    </row>
    <row r="33" spans="1:3" x14ac:dyDescent="0.3">
      <c r="A33" s="19" t="s">
        <v>34</v>
      </c>
      <c r="B33" s="20">
        <f>+SUBTOTAL(9,B34:B36)</f>
        <v>800000</v>
      </c>
      <c r="C33" s="20">
        <f>+SUBTOTAL(9,C34:C36)</f>
        <v>800000</v>
      </c>
    </row>
    <row r="34" spans="1:3" x14ac:dyDescent="0.3">
      <c r="A34" s="6" t="s">
        <v>35</v>
      </c>
      <c r="B34" s="7">
        <v>800000</v>
      </c>
      <c r="C34" s="7">
        <v>800000</v>
      </c>
    </row>
    <row r="35" spans="1:3" x14ac:dyDescent="0.3">
      <c r="A35" s="8" t="s">
        <v>36</v>
      </c>
      <c r="B35" s="7"/>
      <c r="C35" s="7"/>
    </row>
    <row r="36" spans="1:3" x14ac:dyDescent="0.3">
      <c r="A36" s="8" t="s">
        <v>39</v>
      </c>
      <c r="B36" s="7"/>
      <c r="C36" s="7"/>
    </row>
    <row r="37" spans="1:3" x14ac:dyDescent="0.3">
      <c r="A37" s="19" t="s">
        <v>37</v>
      </c>
      <c r="B37" s="20">
        <f>+SUBTOTAL(9,B38:B40)</f>
        <v>0</v>
      </c>
      <c r="C37" s="20">
        <f>+SUBTOTAL(9,C38:C39)</f>
        <v>0</v>
      </c>
    </row>
    <row r="38" spans="1:3" x14ac:dyDescent="0.3">
      <c r="A38" s="6" t="s">
        <v>38</v>
      </c>
      <c r="B38" s="7"/>
      <c r="C38" s="7"/>
    </row>
    <row r="39" spans="1:3" x14ac:dyDescent="0.3">
      <c r="A39" s="8" t="s">
        <v>36</v>
      </c>
      <c r="B39" s="7"/>
      <c r="C39" s="7"/>
    </row>
    <row r="40" spans="1:3" x14ac:dyDescent="0.3">
      <c r="A40" s="8" t="s">
        <v>39</v>
      </c>
      <c r="B40" s="7"/>
      <c r="C40" s="7"/>
    </row>
    <row r="41" spans="1:3" x14ac:dyDescent="0.3">
      <c r="A41" s="21" t="s">
        <v>26</v>
      </c>
      <c r="B41" s="22">
        <f>+SUBTOTAL(9,B30:B39)</f>
        <v>112704806</v>
      </c>
      <c r="C41" s="22">
        <f>+SUBTOTAL(9,C30:C39)</f>
        <v>111290000</v>
      </c>
    </row>
    <row r="42" spans="1:3" x14ac:dyDescent="0.3">
      <c r="A42" s="23" t="s">
        <v>27</v>
      </c>
      <c r="B42" s="24">
        <f>+B28-B41</f>
        <v>41084250</v>
      </c>
      <c r="C42" s="24">
        <f>+C28-C41</f>
        <v>45335000</v>
      </c>
    </row>
    <row r="43" spans="1:3" x14ac:dyDescent="0.3">
      <c r="A43" s="14" t="s">
        <v>28</v>
      </c>
      <c r="B43" s="15">
        <v>816.29</v>
      </c>
      <c r="C43" s="15">
        <v>850</v>
      </c>
    </row>
    <row r="44" spans="1:3" x14ac:dyDescent="0.3">
      <c r="A44" s="14" t="s">
        <v>29</v>
      </c>
      <c r="B44" s="16">
        <f>+B42/B43</f>
        <v>50330.458538019579</v>
      </c>
      <c r="C44" s="16">
        <f>+C42/C43</f>
        <v>53335.294117647056</v>
      </c>
    </row>
    <row r="45" spans="1:3" x14ac:dyDescent="0.3">
      <c r="A45" s="14" t="s">
        <v>30</v>
      </c>
      <c r="B45" s="15">
        <v>28693.54</v>
      </c>
      <c r="C45" s="15">
        <v>29000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Henriquez Weinstein Carlos (Codelco-Gaby)</dc:creator>
  <cp:lastModifiedBy>Henriquez Weinstein Carlos (Codelco-Gaby)</cp:lastModifiedBy>
  <dcterms:created xsi:type="dcterms:W3CDTF">2020-11-23T23:50:10Z</dcterms:created>
  <dcterms:modified xsi:type="dcterms:W3CDTF">2020-12-04T15:06:02Z</dcterms:modified>
</cp:coreProperties>
</file>